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9"/>
  <workbookPr/>
  <mc:AlternateContent xmlns:mc="http://schemas.openxmlformats.org/markup-compatibility/2006">
    <mc:Choice Requires="x15">
      <x15ac:absPath xmlns:x15ac="http://schemas.microsoft.com/office/spreadsheetml/2010/11/ac" url="E:\PHME_Files\EOCCO_QI\INCENTIVE MEASURES\IET\Measure Specs &amp; Questions\2025\"/>
    </mc:Choice>
  </mc:AlternateContent>
  <xr:revisionPtr revIDLastSave="0" documentId="13_ncr:1_{422FB9D1-25EB-47D4-AF65-4C3D24208E8E}" xr6:coauthVersionLast="47" xr6:coauthVersionMax="47" xr10:uidLastSave="{00000000-0000-0000-0000-000000000000}"/>
  <bookViews>
    <workbookView xWindow="-120" yWindow="-120" windowWidth="25440" windowHeight="15390" xr2:uid="{00000000-000D-0000-FFFF-FFFF00000000}"/>
  </bookViews>
  <sheets>
    <sheet name="Data Dictionary" sheetId="3" r:id="rId1"/>
    <sheet name="Instructions" sheetId="4" r:id="rId2"/>
    <sheet name="Compliance Checker" sheetId="1" r:id="rId3"/>
    <sheet name="Sheet2" sheetId="2"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 l="1" a="1"/>
  <c r="B8" i="1" s="1"/>
  <c r="D9" i="1" s="1" a="1"/>
  <c r="D9" i="1" s="1"/>
  <c r="B11" i="1" s="1"/>
  <c r="B12" i="1" s="1" a="1"/>
  <c r="B12" i="1" s="1"/>
  <c r="B7" i="1"/>
  <c r="F7" i="1" l="1"/>
  <c r="D7" i="1"/>
  <c r="B14" i="1" l="1"/>
  <c r="F14" i="1"/>
  <c r="D14" i="1" l="1"/>
  <c r="B16" i="1" a="1"/>
  <c r="B16" i="1" s="1"/>
  <c r="D16" i="1" l="1" a="1"/>
  <c r="D16" i="1" s="1"/>
  <c r="B18" i="1" s="1" a="1"/>
  <c r="B18" i="1" s="1"/>
  <c r="B20" i="1" l="1" a="1"/>
  <c r="B20" i="1" s="1"/>
  <c r="D20" i="1" s="1"/>
  <c r="F18" i="1" a="1"/>
  <c r="F18" i="1" s="1"/>
  <c r="D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<sst xmlns="http://schemas.openxmlformats.org/spreadsheetml/2006/main" count="57" uniqueCount="54">
  <si>
    <t>Field</t>
  </si>
  <si>
    <t>Description</t>
  </si>
  <si>
    <t>Notes</t>
  </si>
  <si>
    <t>SUD Episode Date</t>
  </si>
  <si>
    <t>Date of patient visit where initial SUD diagnosis was made.</t>
  </si>
  <si>
    <r>
      <t>Episodes are excluded from the measure if the patient had a claim with a SUD diagnosis (</t>
    </r>
    <r>
      <rPr>
        <i/>
        <u/>
        <sz val="10"/>
        <color rgb="FFC00000"/>
        <rFont val="Calibri"/>
        <family val="2"/>
        <scheme val="minor"/>
      </rPr>
      <t>other than ED visits or medically managed withdrawal</t>
    </r>
    <r>
      <rPr>
        <i/>
        <sz val="10"/>
        <rFont val="Calibri"/>
        <family val="2"/>
        <scheme val="minor"/>
      </rPr>
      <t>) in the 194 days before the episode. ED Visits and medically managed withdrawals will count as new episodes regardless of SUD history.</t>
    </r>
  </si>
  <si>
    <t>SUD Episode Type</t>
  </si>
  <si>
    <t>Location where patient's SUD Episode took place.</t>
  </si>
  <si>
    <t>Treatment Initiation Date</t>
  </si>
  <si>
    <t>Date when patient's Initiation event is scheduled for or was completed.</t>
  </si>
  <si>
    <r>
      <rPr>
        <sz val="10"/>
        <rFont val="Calibri"/>
        <family val="2"/>
        <scheme val="minor"/>
      </rPr>
      <t xml:space="preserve">The following events will count toward Initiation if billed with a substance abuse or dependence diagnosis. </t>
    </r>
    <r>
      <rPr>
        <i/>
        <sz val="10"/>
        <rFont val="Calibri"/>
        <family val="2"/>
        <scheme val="minor"/>
      </rPr>
      <t xml:space="preserve">
</t>
    </r>
    <r>
      <rPr>
        <sz val="10"/>
        <rFont val="Calibri"/>
        <family val="2"/>
        <scheme val="minor"/>
      </rPr>
      <t xml:space="preserve">  -an acute or non-acute inpatient discharge
  -an outpatient visit
  -an intensive outpatient visit or partial hospitalization
  -a non-residential substance abuse treatment facility visit
  -a substance abuse counseling and surveillance
  -a telehealth visit
  -a substance use disorder service
  -a weekly or monthly opioid treatment service
  -an alcohol use disorder medication treatment dispensing or administration event (for alcohol-related SUD episodes only)
  -an opioid use disorder medication treatment dispensing or administration event (for opioid-related SUD episodes only)</t>
    </r>
  </si>
  <si>
    <t>Initiation Deadline</t>
  </si>
  <si>
    <t>Date by which patient must Initiate into treatment to be com.pliant with the measure</t>
  </si>
  <si>
    <t>Engagement Date 1</t>
  </si>
  <si>
    <t>Date when patient's first Engagement event is scheduled for or was completed.</t>
  </si>
  <si>
    <r>
      <t xml:space="preserve">The following events will count toward Engagement if billed with a substance use disorder or dependence diagnosis.
Patients will need either </t>
    </r>
    <r>
      <rPr>
        <i/>
        <u/>
        <sz val="10"/>
        <rFont val="Calibri"/>
        <family val="2"/>
        <scheme val="minor"/>
      </rPr>
      <t>one</t>
    </r>
    <r>
      <rPr>
        <sz val="10"/>
        <rFont val="Calibri"/>
        <family val="2"/>
        <scheme val="minor"/>
      </rPr>
      <t xml:space="preserve"> of these services:</t>
    </r>
    <r>
      <rPr>
        <b/>
        <i/>
        <sz val="10"/>
        <rFont val="Calibri"/>
        <family val="2"/>
        <scheme val="minor"/>
      </rPr>
      <t xml:space="preserve">
</t>
    </r>
    <r>
      <rPr>
        <sz val="10"/>
        <rFont val="Calibri"/>
        <family val="2"/>
        <scheme val="minor"/>
      </rPr>
      <t xml:space="preserve">  -weekly or monthly opioid treatment service with medication administration.
  -long-acting SUD medication administration event (such as Naltrexone or Buprenorphine).
or </t>
    </r>
    <r>
      <rPr>
        <i/>
        <u/>
        <sz val="10"/>
        <rFont val="Calibri"/>
        <family val="2"/>
        <scheme val="minor"/>
      </rPr>
      <t>two</t>
    </r>
    <r>
      <rPr>
        <sz val="10"/>
        <rFont val="Calibri"/>
        <family val="2"/>
        <scheme val="minor"/>
      </rPr>
      <t xml:space="preserve"> or these services (in any combination):
  -an acute or nonacute inpatient admission
  -an outpatient visit
  -an intensive outpatient encounter or partial hospitalization
  -a non-residential substance abuse treatment facility visit
  -a substance abuse counseling and surveillance
  -a telehealth visit
  -a substance use disorder service
  -a weekly opioid treatment service without medication administration
  -an alcohol use disorder medication treatment dispensing or administration event (for alcohol-related SUD episodes only)
  -an opioid use disorder medication treatment dispensing or administration event (for opioid-related SUD episodes only)</t>
    </r>
  </si>
  <si>
    <t>Engagement Date 2</t>
  </si>
  <si>
    <t>Date when patient's second Engagement event is scheduled for or was completed.</t>
  </si>
  <si>
    <t>Engagement Visit Type</t>
  </si>
  <si>
    <t>Type of service provided to patient.</t>
  </si>
  <si>
    <t>Engagement Deadline</t>
  </si>
  <si>
    <t>Date by which patient must have completed their Engagement encounter(s) to be compliant with the measure.</t>
  </si>
  <si>
    <t>Steps</t>
  </si>
  <si>
    <t>Actions</t>
  </si>
  <si>
    <t>Please consult the Data Dictionary tab for definitions of the bolded terms</t>
  </si>
  <si>
    <t>Step 1</t>
  </si>
  <si>
    <r>
      <t xml:space="preserve">Enter the patient's </t>
    </r>
    <r>
      <rPr>
        <b/>
        <sz val="10"/>
        <color rgb="FFD00068"/>
        <rFont val="Calibri"/>
        <family val="2"/>
        <scheme val="minor"/>
      </rPr>
      <t>SUD Episode Date</t>
    </r>
    <r>
      <rPr>
        <sz val="10"/>
        <rFont val="Calibri"/>
        <family val="2"/>
        <scheme val="minor"/>
      </rPr>
      <t xml:space="preserve"> in cell B5.</t>
    </r>
  </si>
  <si>
    <t>Step 2</t>
  </si>
  <si>
    <r>
      <t xml:space="preserve">Select the patient's </t>
    </r>
    <r>
      <rPr>
        <b/>
        <sz val="10"/>
        <color rgb="FFD00068"/>
        <rFont val="Calibri"/>
        <family val="2"/>
        <scheme val="minor"/>
      </rPr>
      <t>SUD Episode Type</t>
    </r>
    <r>
      <rPr>
        <sz val="10"/>
        <rFont val="Calibri"/>
        <family val="2"/>
        <scheme val="minor"/>
      </rPr>
      <t xml:space="preserve"> from the dropdown in cell D5.</t>
    </r>
  </si>
  <si>
    <t>For Inpatient Discharge and OUD treatment, the patient is already considered compliant for Initiation. Move to Step 4.</t>
  </si>
  <si>
    <t>Step 3</t>
  </si>
  <si>
    <r>
      <t xml:space="preserve">Input the patient's </t>
    </r>
    <r>
      <rPr>
        <b/>
        <sz val="10"/>
        <color rgb="FFD00068"/>
        <rFont val="Calibri"/>
        <family val="2"/>
        <scheme val="minor"/>
      </rPr>
      <t xml:space="preserve">Initiation Date </t>
    </r>
    <r>
      <rPr>
        <sz val="10"/>
        <rFont val="Calibri"/>
        <family val="2"/>
        <scheme val="minor"/>
      </rPr>
      <t xml:space="preserve">in cell D8. If the patient has not yet completed an Initiation encounter, they must be scheduled for a compliant service before the </t>
    </r>
    <r>
      <rPr>
        <b/>
        <sz val="10"/>
        <color rgb="FFD00068"/>
        <rFont val="Calibri"/>
        <family val="2"/>
        <scheme val="minor"/>
      </rPr>
      <t>Initiation Deadline</t>
    </r>
    <r>
      <rPr>
        <sz val="10"/>
        <rFont val="Calibri"/>
        <family val="2"/>
        <scheme val="minor"/>
      </rPr>
      <t xml:space="preserve"> in cell B8.</t>
    </r>
  </si>
  <si>
    <t>Step 4</t>
  </si>
  <si>
    <r>
      <t xml:space="preserve">Input the patient's 1st </t>
    </r>
    <r>
      <rPr>
        <b/>
        <sz val="10"/>
        <color rgb="FFD00068"/>
        <rFont val="Calibri"/>
        <family val="2"/>
        <scheme val="minor"/>
      </rPr>
      <t>Engagement Date</t>
    </r>
    <r>
      <rPr>
        <sz val="10"/>
        <rFont val="Calibri"/>
        <family val="2"/>
        <scheme val="minor"/>
      </rPr>
      <t xml:space="preserve"> in cell B15 and select their</t>
    </r>
    <r>
      <rPr>
        <b/>
        <sz val="10"/>
        <color rgb="FFD00068"/>
        <rFont val="Calibri"/>
        <family val="2"/>
        <scheme val="minor"/>
      </rPr>
      <t xml:space="preserve"> Engagement Visit Type</t>
    </r>
    <r>
      <rPr>
        <sz val="10"/>
        <rFont val="Calibri"/>
        <family val="2"/>
        <scheme val="minor"/>
      </rPr>
      <t xml:space="preserve"> from the dropdown in cell D15. If they are not yet on the schedule for their first Engagement encounter, they must be scheduled by the </t>
    </r>
    <r>
      <rPr>
        <b/>
        <sz val="10"/>
        <color rgb="FFD00068"/>
        <rFont val="Calibri"/>
        <family val="2"/>
        <scheme val="minor"/>
      </rPr>
      <t>Engagement Deadline</t>
    </r>
    <r>
      <rPr>
        <sz val="10"/>
        <rFont val="Calibri"/>
        <family val="2"/>
        <scheme val="minor"/>
      </rPr>
      <t xml:space="preserve"> in cell B12.</t>
    </r>
  </si>
  <si>
    <t>For long-acting SUD medication administration and OUD treatment, the patient only needs to complete 1 engagement encounter. Otherwise, move to Step 5.</t>
  </si>
  <si>
    <t>Step 5</t>
  </si>
  <si>
    <r>
      <t xml:space="preserve">Input the patient's 2nd </t>
    </r>
    <r>
      <rPr>
        <b/>
        <sz val="10"/>
        <color rgb="FFD00068"/>
        <rFont val="Calibri"/>
        <family val="2"/>
        <scheme val="minor"/>
      </rPr>
      <t>Engagement Date</t>
    </r>
    <r>
      <rPr>
        <sz val="10"/>
        <rFont val="Calibri"/>
        <family val="2"/>
        <scheme val="minor"/>
      </rPr>
      <t xml:space="preserve"> in cell B19 and select their</t>
    </r>
    <r>
      <rPr>
        <b/>
        <sz val="10"/>
        <color rgb="FFD00068"/>
        <rFont val="Calibri"/>
        <family val="2"/>
        <scheme val="minor"/>
      </rPr>
      <t xml:space="preserve"> Engagement Visit Type</t>
    </r>
    <r>
      <rPr>
        <sz val="10"/>
        <rFont val="Calibri"/>
        <family val="2"/>
        <scheme val="minor"/>
      </rPr>
      <t xml:space="preserve"> from the dropdown in cell D19. If they are not yet on the schedule for their second Engagement encounter, they must be scheduled by the </t>
    </r>
    <r>
      <rPr>
        <b/>
        <sz val="10"/>
        <color rgb="FFD00068"/>
        <rFont val="Calibri"/>
        <family val="2"/>
        <scheme val="minor"/>
      </rPr>
      <t>Engagement Deadline</t>
    </r>
    <r>
      <rPr>
        <sz val="10"/>
        <rFont val="Calibri"/>
        <family val="2"/>
        <scheme val="minor"/>
      </rPr>
      <t xml:space="preserve"> in cell B12.</t>
    </r>
  </si>
  <si>
    <r>
      <t>To check a new patient:</t>
    </r>
    <r>
      <rPr>
        <i/>
        <sz val="10"/>
        <color rgb="FF000000"/>
        <rFont val="Calibri"/>
        <family val="2"/>
      </rPr>
      <t xml:space="preserve"> Please make sure cells B19, D19, B15, D15, D8, B5, and D5 are clear. You can do this by selecting each cell and hitting the backspace key. Once these cells are cleared, return to Step 1.</t>
    </r>
  </si>
  <si>
    <r>
      <t xml:space="preserve">Please review the "Data Dictionary" and "Instructions" tabs before using this tool.
If you encounter any issues while using this tool, please email </t>
    </r>
    <r>
      <rPr>
        <u/>
        <sz val="11"/>
        <color rgb="FF1B6F6D"/>
        <rFont val="Calibri"/>
        <family val="2"/>
        <scheme val="minor"/>
      </rPr>
      <t>Tasha.Robinson@modahealth.com</t>
    </r>
  </si>
  <si>
    <t>Enter the SUD Episode Date</t>
  </si>
  <si>
    <t>Select the SUD Episode Type</t>
  </si>
  <si>
    <t>Episode Type</t>
  </si>
  <si>
    <t>Initiation Type</t>
  </si>
  <si>
    <t>Engagement 1 Type</t>
  </si>
  <si>
    <t>ED Visit</t>
  </si>
  <si>
    <t>Non-medication treatment event or visit (e.g. office visit, SUD service, telehealth, etc.)</t>
  </si>
  <si>
    <t>Non-medication treatment event or visit</t>
  </si>
  <si>
    <t>Inpatient Discharge</t>
  </si>
  <si>
    <t>SUD medication treatment</t>
  </si>
  <si>
    <t>OUD Monthly Office Based Treatment</t>
  </si>
  <si>
    <r>
      <rPr>
        <i/>
        <sz val="11"/>
        <color theme="1"/>
        <rFont val="Calibri"/>
        <family val="2"/>
        <scheme val="minor"/>
      </rPr>
      <t>Long-acting</t>
    </r>
    <r>
      <rPr>
        <sz val="11"/>
        <color theme="1"/>
        <rFont val="Calibri"/>
        <family val="2"/>
        <scheme val="minor"/>
      </rPr>
      <t xml:space="preserve"> SUD medication treatment (e.g. Naltrexone or Buprenorphine)</t>
    </r>
  </si>
  <si>
    <t>All other episodes (outpatient/office visit, telehealth, etc.)</t>
  </si>
  <si>
    <t>OUD weekly or monthly office based treatment</t>
  </si>
  <si>
    <t>Engagement 2 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</si>
</sst>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Calibri"/>
      <family val="2"/>
      <scheme val="minor"/>
    </font>
    <font>
      <sz val="11"/>
      <name val="Calibri"/>
      <family val="2"/>
      <scheme val="minor"/>
    </font>
    <font>
      <sz val="11"/>
      <color theme="7" tint="-0.249977111117893"/>
      <name val="Calibri"/>
      <family val="2"/>
      <scheme val="minor"/>
    </font>
    <font>
      <sz val="11"/>
      <color theme="5" tint="-0.249977111117893"/>
      <name val="Calibri"/>
      <family val="2"/>
      <scheme val="minor"/>
    </font>
    <font>
      <i/>
      <sz val="11"/>
      <color theme="1"/>
      <name val="Calibri"/>
      <family val="2"/>
      <scheme val="minor"/>
    </font>
    <font>
      <b/>
      <i/>
      <sz val="12"/>
      <color rgb="FF000000"/>
      <name val="Calibri"/>
      <family val="2"/>
    </font>
    <font>
      <b/>
      <sz val="10"/>
      <color rgb="FF000000"/>
      <name val="Calibri"/>
      <family val="2"/>
    </font>
    <font>
      <sz val="10"/>
      <name val="Calibri"/>
      <family val="2"/>
      <scheme val="minor"/>
    </font>
    <font>
      <u/>
      <sz val="11"/>
      <color rgb="FF1B6F6D"/>
      <name val="Calibri"/>
      <family val="2"/>
      <scheme val="minor"/>
    </font>
    <font>
      <b/>
      <i/>
      <sz val="10"/>
      <name val="Calibri"/>
      <family val="2"/>
      <scheme val="minor"/>
    </font>
    <font>
      <i/>
      <sz val="10"/>
      <name val="Calibri"/>
      <family val="2"/>
      <scheme val="minor"/>
    </font>
    <font>
      <sz val="8"/>
      <name val="Calibri"/>
      <family val="2"/>
      <scheme val="minor"/>
    </font>
    <font>
      <i/>
      <u/>
      <sz val="10"/>
      <name val="Calibri"/>
      <family val="2"/>
      <scheme val="minor"/>
    </font>
    <font>
      <i/>
      <u/>
      <sz val="10"/>
      <color rgb="FFC00000"/>
      <name val="Calibri"/>
      <family val="2"/>
      <scheme val="minor"/>
    </font>
    <font>
      <i/>
      <sz val="10"/>
      <color rgb="FF000000"/>
      <name val="Calibri"/>
      <family val="2"/>
    </font>
    <font>
      <b/>
      <sz val="10"/>
      <color rgb="FFD00068"/>
      <name val="Calibri"/>
      <family val="2"/>
      <scheme val="minor"/>
    </font>
    <font>
      <i/>
      <sz val="9"/>
      <color rgb="FF000000"/>
      <name val="Calibri"/>
      <family val="2"/>
    </font>
    <font>
      <b/>
      <i/>
      <sz val="10"/>
      <color rgb="FF000000"/>
      <name val="Calibri"/>
      <family val="2"/>
    </font>
  </fonts>
  <fills count="8">
    <fill>
      <patternFill patternType="none"/>
    </fill>
    <fill>
      <patternFill patternType="gray125"/>
    </fill>
    <fill>
      <patternFill patternType="solid">
        <fgColor theme="2"/>
        <bgColor indexed="64"/>
      </patternFill>
    </fill>
    <fill>
      <patternFill patternType="solid">
        <fgColor rgb="FFF8E4F6"/>
        <bgColor indexed="64"/>
      </patternFill>
    </fill>
    <fill>
      <patternFill patternType="solid">
        <fgColor rgb="FFFFFFFF"/>
        <bgColor rgb="FF000000"/>
      </patternFill>
    </fill>
    <fill>
      <patternFill patternType="solid">
        <fgColor theme="0"/>
        <bgColor indexed="64"/>
      </patternFill>
    </fill>
    <fill>
      <patternFill patternType="solid">
        <fgColor rgb="FFEAF2F2"/>
        <bgColor indexed="64"/>
      </patternFill>
    </fill>
    <fill>
      <patternFill patternType="solid">
        <fgColor rgb="FFFFF9E7"/>
        <bgColor indexed="64"/>
      </patternFill>
    </fill>
  </fills>
  <borders count="7">
    <border>
      <left/>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top style="thin">
        <color auto="1"/>
      </top>
      <bottom style="thin">
        <color auto="1"/>
      </bottom>
      <diagonal/>
    </border>
  </borders>
  <cellStyleXfs count="1">
    <xf numFmtId="0" fontId="0" fillId="0" borderId="0"/>
  </cellStyleXfs>
  <cellXfs count="27">
    <xf numFmtId="0" fontId="0" fillId="0" borderId="0" xfId="0"/>
    <xf numFmtId="14" fontId="0" fillId="0" borderId="0" xfId="0" applyNumberFormat="1" applyAlignment="1">
      <alignment horizontal="center" vertical="center"/>
    </xf>
    <xf numFmtId="0" fontId="0" fillId="0" borderId="0" xfId="0" applyAlignment="1">
      <alignment wrapText="1"/>
    </xf>
    <xf numFmtId="14" fontId="1" fillId="0" borderId="0" xfId="0" applyNumberFormat="1" applyFont="1" applyAlignment="1">
      <alignment horizontal="center" vertical="center" wrapText="1"/>
    </xf>
    <xf numFmtId="14" fontId="3" fillId="0" borderId="0" xfId="0" applyNumberFormat="1" applyFont="1" applyAlignment="1">
      <alignment horizontal="center" vertical="center" wrapText="1"/>
    </xf>
    <xf numFmtId="0" fontId="0" fillId="0" borderId="0" xfId="0" applyAlignment="1">
      <alignment horizontal="center" vertical="center" wrapText="1"/>
    </xf>
    <xf numFmtId="0" fontId="0" fillId="0" borderId="0" xfId="0" applyAlignment="1">
      <alignment vertical="center"/>
    </xf>
    <xf numFmtId="14" fontId="2" fillId="0" borderId="0" xfId="0" applyNumberFormat="1" applyFont="1" applyAlignment="1">
      <alignment horizontal="center" vertical="center"/>
    </xf>
    <xf numFmtId="0" fontId="2" fillId="0" borderId="0" xfId="0" applyFont="1" applyAlignment="1">
      <alignment horizontal="center" vertical="center" wrapText="1"/>
    </xf>
    <xf numFmtId="0" fontId="5" fillId="2" borderId="1" xfId="0" applyFont="1" applyFill="1" applyBorder="1" applyAlignment="1">
      <alignment vertical="center"/>
    </xf>
    <xf numFmtId="0" fontId="5" fillId="2" borderId="2" xfId="0" applyFont="1" applyFill="1" applyBorder="1" applyAlignment="1">
      <alignment vertical="center"/>
    </xf>
    <xf numFmtId="14" fontId="6" fillId="3" borderId="1" xfId="0" applyNumberFormat="1" applyFont="1" applyFill="1" applyBorder="1" applyAlignment="1">
      <alignment vertical="center" wrapText="1"/>
    </xf>
    <xf numFmtId="0" fontId="7" fillId="4" borderId="1" xfId="0" applyFont="1" applyFill="1" applyBorder="1" applyAlignment="1">
      <alignment vertical="center" wrapText="1"/>
    </xf>
    <xf numFmtId="0" fontId="7" fillId="5" borderId="1" xfId="0" applyFont="1" applyFill="1" applyBorder="1" applyAlignment="1">
      <alignment vertical="center" wrapText="1"/>
    </xf>
    <xf numFmtId="14" fontId="6" fillId="7" borderId="1" xfId="0" applyNumberFormat="1" applyFont="1" applyFill="1" applyBorder="1" applyAlignment="1">
      <alignment vertical="center" wrapText="1"/>
    </xf>
    <xf numFmtId="0" fontId="10" fillId="4" borderId="3" xfId="0" applyFont="1" applyFill="1" applyBorder="1" applyAlignment="1">
      <alignment horizontal="left" vertical="center" wrapText="1"/>
    </xf>
    <xf numFmtId="0" fontId="7" fillId="4" borderId="4" xfId="0" applyFont="1" applyFill="1" applyBorder="1" applyAlignment="1">
      <alignment horizontal="left" vertical="center" wrapText="1"/>
    </xf>
    <xf numFmtId="0" fontId="7" fillId="4" borderId="3" xfId="0" applyFont="1" applyFill="1" applyBorder="1" applyAlignment="1">
      <alignment horizontal="left" vertical="center" wrapText="1"/>
    </xf>
    <xf numFmtId="0" fontId="7" fillId="4" borderId="5" xfId="0" applyFont="1" applyFill="1" applyBorder="1" applyAlignment="1">
      <alignment horizontal="left" vertical="center" wrapText="1"/>
    </xf>
    <xf numFmtId="14" fontId="14" fillId="7" borderId="6" xfId="0" applyNumberFormat="1" applyFont="1" applyFill="1" applyBorder="1" applyAlignment="1">
      <alignment horizontal="left" vertical="center" wrapText="1"/>
    </xf>
    <xf numFmtId="14" fontId="14" fillId="7" borderId="2" xfId="0" applyNumberFormat="1" applyFont="1" applyFill="1" applyBorder="1" applyAlignment="1">
      <alignment horizontal="left" vertical="center" wrapText="1"/>
    </xf>
    <xf numFmtId="0" fontId="16" fillId="2" borderId="6" xfId="0" applyFont="1" applyFill="1" applyBorder="1" applyAlignment="1">
      <alignment horizontal="left" vertical="center"/>
    </xf>
    <xf numFmtId="0" fontId="16" fillId="2" borderId="2" xfId="0" applyFont="1" applyFill="1" applyBorder="1" applyAlignment="1">
      <alignment horizontal="left" vertical="center"/>
    </xf>
    <xf numFmtId="14" fontId="17" fillId="7" borderId="6" xfId="0" applyNumberFormat="1" applyFont="1" applyFill="1" applyBorder="1" applyAlignment="1">
      <alignment horizontal="left" vertical="center" wrapText="1"/>
    </xf>
    <xf numFmtId="14" fontId="17" fillId="7" borderId="2" xfId="0" applyNumberFormat="1" applyFont="1" applyFill="1" applyBorder="1" applyAlignment="1">
      <alignment horizontal="left" vertical="center" wrapText="1"/>
    </xf>
    <xf numFmtId="0" fontId="0" fillId="0" borderId="0" xfId="0" applyAlignment="1">
      <alignment horizontal="left" vertical="center" wrapText="1"/>
    </xf>
    <xf numFmtId="0" fontId="0" fillId="6" borderId="1" xfId="0" applyFill="1" applyBorder="1" applyAlignment="1">
      <alignment horizontal="center" vertical="center" wrapText="1"/>
    </xf>
  </cellXfs>
  <cellStyles count="1">
    <cellStyle name="Normal" xfId="0" builtinId="0"/>
  </cellStyles>
  <dxfs count="39">
    <dxf>
      <font>
        <b/>
        <i val="0"/>
        <color theme="9" tint="-0.24994659260841701"/>
      </font>
      <fill>
        <patternFill>
          <bgColor theme="9" tint="0.79998168889431442"/>
        </patternFill>
      </fill>
      <border>
        <left style="thin">
          <color auto="1"/>
        </left>
        <right style="thin">
          <color auto="1"/>
        </right>
        <top style="thin">
          <color auto="1"/>
        </top>
        <bottom style="thin">
          <color auto="1"/>
        </bottom>
      </border>
    </dxf>
    <dxf>
      <font>
        <color rgb="FFC00000"/>
      </font>
      <fill>
        <patternFill>
          <bgColor rgb="FFFCD8D8"/>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ont>
        <b val="0"/>
        <i/>
        <color theme="9" tint="-0.499984740745262"/>
      </font>
      <fill>
        <patternFill>
          <bgColor rgb="FFF1F7ED"/>
        </patternFill>
      </fill>
      <border>
        <left style="thin">
          <color auto="1"/>
        </left>
        <right style="thin">
          <color auto="1"/>
        </right>
        <top style="thin">
          <color auto="1"/>
        </top>
        <bottom style="thin">
          <color auto="1"/>
        </bottom>
        <vertical/>
        <horizontal/>
      </border>
    </dxf>
    <dxf>
      <font>
        <color theme="7" tint="-0.24994659260841701"/>
      </font>
      <fill>
        <patternFill>
          <bgColor theme="7" tint="0.79998168889431442"/>
        </patternFill>
      </fill>
      <border>
        <left style="thin">
          <color auto="1"/>
        </left>
        <right style="thin">
          <color auto="1"/>
        </right>
        <top style="thin">
          <color auto="1"/>
        </top>
        <bottom style="thin">
          <color auto="1"/>
        </bottom>
        <vertical/>
        <horizontal/>
      </border>
    </dxf>
    <dxf>
      <font>
        <b/>
        <i val="0"/>
        <color theme="7" tint="-0.24994659260841701"/>
      </font>
      <fill>
        <patternFill>
          <bgColor theme="7" tint="0.79998168889431442"/>
        </patternFill>
      </fill>
      <border>
        <left style="thin">
          <color rgb="FFFF0000"/>
        </left>
        <right style="thin">
          <color rgb="FFFF0000"/>
        </right>
        <top style="thin">
          <color rgb="FFFF0000"/>
        </top>
        <bottom style="thin">
          <color rgb="FFFF0000"/>
        </bottom>
        <vertical/>
        <horizontal/>
      </border>
    </dxf>
    <dxf>
      <font>
        <b/>
        <i val="0"/>
        <color theme="9" tint="-0.24994659260841701"/>
      </font>
      <fill>
        <patternFill>
          <bgColor theme="9" tint="0.79998168889431442"/>
        </patternFill>
      </fill>
      <border>
        <left style="thin">
          <color auto="1"/>
        </left>
        <right style="thin">
          <color auto="1"/>
        </right>
        <top style="thin">
          <color auto="1"/>
        </top>
        <bottom style="thin">
          <color auto="1"/>
        </bottom>
      </border>
    </dxf>
    <dxf>
      <font>
        <b val="0"/>
        <i/>
        <color theme="9" tint="-0.499984740745262"/>
      </font>
      <fill>
        <patternFill>
          <bgColor rgb="FFF1F7ED"/>
        </patternFill>
      </fill>
      <border>
        <left style="thin">
          <color auto="1"/>
        </left>
        <right style="thin">
          <color auto="1"/>
        </right>
        <top style="thin">
          <color auto="1"/>
        </top>
        <bottom style="thin">
          <color auto="1"/>
        </bottom>
        <vertical/>
        <horizontal/>
      </border>
    </dxf>
    <dxf>
      <font>
        <b val="0"/>
        <i/>
        <color theme="7" tint="-0.499984740745262"/>
      </font>
      <fill>
        <patternFill>
          <bgColor rgb="FFFFF9E7"/>
        </patternFill>
      </fill>
      <border>
        <left style="thin">
          <color auto="1"/>
        </left>
        <right style="thin">
          <color auto="1"/>
        </right>
        <top style="thin">
          <color auto="1"/>
        </top>
        <bottom style="thin">
          <color auto="1"/>
        </bottom>
        <vertical/>
        <horizontal/>
      </border>
    </dxf>
    <dxf>
      <font>
        <color theme="7" tint="-0.24994659260841701"/>
      </font>
      <fill>
        <patternFill>
          <bgColor theme="7" tint="0.79998168889431442"/>
        </patternFill>
      </fill>
      <border>
        <left style="thin">
          <color auto="1"/>
        </left>
        <right style="thin">
          <color auto="1"/>
        </right>
        <top style="thin">
          <color auto="1"/>
        </top>
        <bottom style="thin">
          <color auto="1"/>
        </bottom>
        <vertical/>
        <horizontal/>
      </border>
    </dxf>
    <dxf>
      <font>
        <color theme="9" tint="-0.24994659260841701"/>
      </font>
      <fill>
        <patternFill>
          <bgColor theme="9" tint="0.79998168889431442"/>
        </patternFill>
      </fill>
      <border>
        <left style="thin">
          <color auto="1"/>
        </left>
        <right style="thin">
          <color auto="1"/>
        </right>
        <top style="thin">
          <color auto="1"/>
        </top>
        <bottom style="thin">
          <color auto="1"/>
        </bottom>
        <vertical/>
        <horizontal/>
      </border>
    </dxf>
    <dxf>
      <font>
        <b/>
        <i val="0"/>
        <color theme="7" tint="-0.24994659260841701"/>
      </font>
      <fill>
        <patternFill>
          <bgColor theme="7" tint="0.79998168889431442"/>
        </patternFill>
      </fill>
      <border>
        <left style="thin">
          <color rgb="FFFF0000"/>
        </left>
        <right style="thin">
          <color rgb="FFFF0000"/>
        </right>
        <top style="thin">
          <color rgb="FFFF0000"/>
        </top>
        <bottom style="thin">
          <color rgb="FFFF0000"/>
        </bottom>
        <vertical/>
        <horizontal/>
      </border>
    </dxf>
    <dxf>
      <font>
        <b val="0"/>
        <i/>
        <color theme="9" tint="-0.499984740745262"/>
      </font>
      <fill>
        <patternFill>
          <bgColor rgb="FFF1F7ED"/>
        </patternFill>
      </fill>
      <border>
        <left style="thin">
          <color auto="1"/>
        </left>
        <right style="thin">
          <color auto="1"/>
        </right>
        <top style="thin">
          <color auto="1"/>
        </top>
        <bottom style="thin">
          <color auto="1"/>
        </bottom>
        <vertical/>
        <horizontal/>
      </border>
    </dxf>
    <dxf>
      <font>
        <b val="0"/>
        <i/>
        <color rgb="FFC00000"/>
      </font>
      <fill>
        <patternFill>
          <bgColor rgb="FFFEF0F0"/>
        </patternFill>
      </fill>
      <border>
        <left style="thin">
          <color auto="1"/>
        </left>
        <right style="thin">
          <color auto="1"/>
        </right>
        <top style="thin">
          <color auto="1"/>
        </top>
        <bottom style="thin">
          <color auto="1"/>
        </bottom>
        <vertical/>
        <horizontal/>
      </border>
    </dxf>
    <dxf>
      <font>
        <b/>
        <i val="0"/>
        <color theme="9" tint="-0.24994659260841701"/>
      </font>
      <fill>
        <patternFill>
          <bgColor theme="9" tint="0.79998168889431442"/>
        </patternFill>
      </fill>
      <border>
        <left style="thin">
          <color auto="1"/>
        </left>
        <right style="thin">
          <color auto="1"/>
        </right>
        <top style="thin">
          <color auto="1"/>
        </top>
        <bottom style="thin">
          <color auto="1"/>
        </bottom>
      </border>
    </dxf>
    <dxf>
      <fill>
        <patternFill patternType="solid">
          <bgColor theme="0"/>
        </patternFill>
      </fill>
      <border>
        <vertical/>
        <horizontal/>
      </border>
    </dxf>
    <dxf>
      <font>
        <color rgb="FFC00000"/>
      </font>
      <fill>
        <patternFill>
          <bgColor rgb="FFFCD8D8"/>
        </patternFill>
      </fill>
      <border>
        <left style="thin">
          <color auto="1"/>
        </left>
        <right style="thin">
          <color auto="1"/>
        </right>
        <top style="thin">
          <color auto="1"/>
        </top>
        <bottom style="thin">
          <color auto="1"/>
        </bottom>
        <vertical/>
        <horizontal/>
      </border>
    </dxf>
    <dxf>
      <font>
        <color theme="7" tint="-0.24994659260841701"/>
      </font>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rgb="FFFF0000"/>
        </left>
        <right style="thin">
          <color rgb="FFFF0000"/>
        </right>
        <top style="thin">
          <color rgb="FFFF0000"/>
        </top>
        <bottom style="thin">
          <color rgb="FFFF0000"/>
        </bottom>
        <vertical/>
        <horizontal/>
      </border>
    </dxf>
    <dxf>
      <font>
        <color theme="7" tint="-0.24994659260841701"/>
      </font>
      <fill>
        <patternFill>
          <bgColor theme="7" tint="0.79998168889431442"/>
        </patternFill>
      </fill>
      <border>
        <left style="thin">
          <color auto="1"/>
        </left>
        <right style="thin">
          <color auto="1"/>
        </right>
        <top style="thin">
          <color auto="1"/>
        </top>
        <bottom style="thin">
          <color auto="1"/>
        </bottom>
        <vertical/>
        <horizontal/>
      </border>
    </dxf>
    <dxf>
      <font>
        <b val="0"/>
        <i/>
        <color rgb="FFC00000"/>
      </font>
      <fill>
        <patternFill>
          <bgColor rgb="FFFEF0F0"/>
        </patternFill>
      </fill>
      <border>
        <left style="thin">
          <color auto="1"/>
        </left>
        <right style="thin">
          <color auto="1"/>
        </right>
        <top style="thin">
          <color auto="1"/>
        </top>
        <bottom style="thin">
          <color auto="1"/>
        </bottom>
        <vertical/>
        <horizontal/>
      </border>
    </dxf>
    <dxf>
      <font>
        <b val="0"/>
        <i/>
        <color rgb="FFC00000"/>
      </font>
      <fill>
        <patternFill>
          <bgColor rgb="FFFEF0F0"/>
        </patternFill>
      </fill>
      <border>
        <left style="thin">
          <color auto="1"/>
        </left>
        <right style="thin">
          <color auto="1"/>
        </right>
        <top style="thin">
          <color auto="1"/>
        </top>
        <bottom style="thin">
          <color auto="1"/>
        </bottom>
        <vertical/>
        <horizontal/>
      </border>
    </dxf>
    <dxf>
      <font>
        <b val="0"/>
        <i/>
        <color theme="9" tint="-0.499984740745262"/>
      </font>
      <fill>
        <patternFill>
          <bgColor rgb="FFF1F7ED"/>
        </patternFill>
      </fill>
      <border>
        <left style="thin">
          <color auto="1"/>
        </left>
        <right style="thin">
          <color auto="1"/>
        </right>
        <top style="thin">
          <color auto="1"/>
        </top>
        <bottom style="thin">
          <color auto="1"/>
        </bottom>
        <vertical/>
        <horizontal/>
      </border>
    </dxf>
    <dxf>
      <font>
        <b val="0"/>
        <i/>
        <color theme="7" tint="-0.499984740745262"/>
      </font>
      <fill>
        <patternFill>
          <bgColor rgb="FFFFF9E7"/>
        </patternFill>
      </fill>
      <border>
        <left style="thin">
          <color auto="1"/>
        </left>
        <right style="thin">
          <color auto="1"/>
        </right>
        <top style="thin">
          <color auto="1"/>
        </top>
        <bottom style="thin">
          <color auto="1"/>
        </bottom>
        <vertical/>
        <horizontal/>
      </border>
    </dxf>
    <dxf>
      <font>
        <color theme="7" tint="-0.24994659260841701"/>
      </font>
      <fill>
        <patternFill>
          <bgColor theme="7" tint="0.79998168889431442"/>
        </patternFill>
      </fill>
      <border>
        <left style="thin">
          <color auto="1"/>
        </left>
        <right style="thin">
          <color auto="1"/>
        </right>
        <top style="thin">
          <color auto="1"/>
        </top>
        <bottom style="thin">
          <color auto="1"/>
        </bottom>
      </border>
    </dxf>
    <dxf>
      <font>
        <color theme="7" tint="-0.24994659260841701"/>
      </font>
      <fill>
        <patternFill>
          <bgColor theme="7" tint="0.79998168889431442"/>
        </patternFill>
      </fill>
      <border>
        <left style="thin">
          <color rgb="FFFF0000"/>
        </left>
        <right style="thin">
          <color rgb="FFFF0000"/>
        </right>
        <top style="thin">
          <color rgb="FFFF0000"/>
        </top>
        <bottom style="thin">
          <color rgb="FFFF0000"/>
        </bottom>
      </border>
    </dxf>
    <dxf>
      <font>
        <b val="0"/>
        <i/>
        <color theme="9" tint="-0.499984740745262"/>
      </font>
      <fill>
        <patternFill>
          <bgColor rgb="FFF1F7ED"/>
        </patternFill>
      </fill>
      <border>
        <left style="thin">
          <color auto="1"/>
        </left>
        <right style="thin">
          <color auto="1"/>
        </right>
        <top style="thin">
          <color auto="1"/>
        </top>
        <bottom style="thin">
          <color auto="1"/>
        </bottom>
        <vertical/>
        <horizontal/>
      </border>
    </dxf>
    <dxf>
      <font>
        <b val="0"/>
        <i/>
        <color rgb="FFC00000"/>
      </font>
      <fill>
        <patternFill>
          <bgColor rgb="FFFEF0F0"/>
        </patternFill>
      </fill>
      <border>
        <left style="thin">
          <color auto="1"/>
        </left>
        <right style="thin">
          <color auto="1"/>
        </right>
        <top style="thin">
          <color auto="1"/>
        </top>
        <bottom style="thin">
          <color auto="1"/>
        </bottom>
        <vertical/>
        <horizontal/>
      </border>
    </dxf>
    <dxf>
      <font>
        <b/>
        <i val="0"/>
        <color theme="9" tint="-0.24994659260841701"/>
      </font>
      <fill>
        <patternFill>
          <bgColor theme="9" tint="0.79998168889431442"/>
        </patternFill>
      </fill>
      <border>
        <left style="thin">
          <color auto="1"/>
        </left>
        <right style="thin">
          <color auto="1"/>
        </right>
        <top style="thin">
          <color auto="1"/>
        </top>
        <bottom style="thin">
          <color auto="1"/>
        </bottom>
      </border>
    </dxf>
    <dxf>
      <font>
        <color rgb="FFC00000"/>
      </font>
      <fill>
        <patternFill>
          <bgColor rgb="FFFCD8D8"/>
        </patternFill>
      </fill>
      <border>
        <left style="thin">
          <color auto="1"/>
        </left>
        <right style="thin">
          <color auto="1"/>
        </right>
        <top style="thin">
          <color auto="1"/>
        </top>
        <bottom style="thin">
          <color auto="1"/>
        </bottom>
        <vertical/>
        <horizontal/>
      </border>
    </dxf>
    <dxf>
      <font>
        <color theme="7" tint="-0.24994659260841701"/>
      </font>
      <fill>
        <patternFill>
          <bgColor theme="7" tint="0.79998168889431442"/>
        </patternFill>
      </fill>
      <border>
        <left style="thin">
          <color auto="1"/>
        </left>
        <right style="thin">
          <color auto="1"/>
        </right>
        <top style="thin">
          <color auto="1"/>
        </top>
        <bottom style="thin">
          <color auto="1"/>
        </bottom>
      </border>
    </dxf>
    <dxf>
      <font>
        <color theme="7" tint="-0.24994659260841701"/>
      </font>
      <fill>
        <patternFill>
          <bgColor theme="7" tint="0.79998168889431442"/>
        </patternFill>
      </fill>
      <border>
        <left style="thin">
          <color rgb="FFFF0000"/>
        </left>
        <right style="thin">
          <color rgb="FFFF0000"/>
        </right>
        <top style="thin">
          <color rgb="FFFF0000"/>
        </top>
        <bottom style="thin">
          <color rgb="FFFF0000"/>
        </bottom>
      </border>
    </dxf>
    <dxf>
      <font>
        <b/>
        <i val="0"/>
        <color rgb="FFC00000"/>
      </font>
      <fill>
        <patternFill patternType="solid">
          <bgColor theme="0" tint="-4.9989318521683403E-2"/>
        </patternFill>
      </fill>
      <border>
        <left style="thin">
          <color auto="1"/>
        </left>
        <right style="thin">
          <color auto="1"/>
        </right>
        <top style="thin">
          <color auto="1"/>
        </top>
        <bottom style="thin">
          <color auto="1"/>
        </bottom>
        <vertical/>
        <horizontal/>
      </border>
    </dxf>
    <dxf>
      <font>
        <b val="0"/>
        <i val="0"/>
        <color theme="9" tint="-0.24994659260841701"/>
      </font>
      <fill>
        <patternFill>
          <bgColor theme="9" tint="0.79998168889431442"/>
        </patternFill>
      </fill>
      <border>
        <left style="thin">
          <color auto="1"/>
        </left>
        <right style="thin">
          <color auto="1"/>
        </right>
        <top style="thin">
          <color auto="1"/>
        </top>
        <bottom style="thin">
          <color auto="1"/>
        </bottom>
        <vertical/>
        <horizontal/>
      </border>
    </dxf>
    <dxf>
      <font>
        <b/>
        <i val="0"/>
        <color rgb="FFC0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theme="7" tint="-0.24994659260841701"/>
      </font>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0068"/>
      <color rgb="FF711D69"/>
      <color rgb="FFA80044"/>
      <color rgb="FFFFF9E7"/>
      <color rgb="FFEAF2F2"/>
      <color rgb="FFCAE0DF"/>
      <color rgb="FF1B6F6D"/>
      <color rgb="FFF1F7ED"/>
      <color rgb="FFFEF0F0"/>
      <color rgb="FFFCD8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C9EB8-F771-4426-8753-8713995B5A5F}">
  <dimension ref="B2:D10"/>
  <sheetViews>
    <sheetView tabSelected="1" workbookViewId="0">
      <selection activeCell="B2" sqref="B2"/>
    </sheetView>
  </sheetViews>
  <sheetFormatPr defaultRowHeight="15"/>
  <cols>
    <col min="2" max="2" width="21.42578125" bestFit="1" customWidth="1"/>
    <col min="3" max="3" width="52.28515625" bestFit="1" customWidth="1"/>
    <col min="4" max="4" width="101.5703125" customWidth="1"/>
  </cols>
  <sheetData>
    <row r="2" spans="2:4" ht="15.75">
      <c r="B2" s="9" t="s">
        <v>0</v>
      </c>
      <c r="C2" s="10" t="s">
        <v>1</v>
      </c>
      <c r="D2" s="10" t="s">
        <v>2</v>
      </c>
    </row>
    <row r="3" spans="2:4" ht="22.5" customHeight="1">
      <c r="B3" s="11" t="s">
        <v>3</v>
      </c>
      <c r="C3" s="12" t="s">
        <v>4</v>
      </c>
      <c r="D3" s="15" t="s">
        <v>5</v>
      </c>
    </row>
    <row r="4" spans="2:4" ht="24.75" customHeight="1">
      <c r="B4" s="11" t="s">
        <v>6</v>
      </c>
      <c r="C4" s="12" t="s">
        <v>7</v>
      </c>
      <c r="D4" s="16"/>
    </row>
    <row r="5" spans="2:4" ht="72" customHeight="1">
      <c r="B5" s="11" t="s">
        <v>8</v>
      </c>
      <c r="C5" s="13" t="s">
        <v>9</v>
      </c>
      <c r="D5" s="15" t="s">
        <v>10</v>
      </c>
    </row>
    <row r="6" spans="2:4" ht="77.25" customHeight="1">
      <c r="B6" s="11" t="s">
        <v>11</v>
      </c>
      <c r="C6" s="13" t="s">
        <v>12</v>
      </c>
      <c r="D6" s="16"/>
    </row>
    <row r="7" spans="2:4" ht="59.25" customHeight="1">
      <c r="B7" s="11" t="s">
        <v>13</v>
      </c>
      <c r="C7" s="13" t="s">
        <v>14</v>
      </c>
      <c r="D7" s="17" t="s">
        <v>15</v>
      </c>
    </row>
    <row r="8" spans="2:4" ht="60.75" customHeight="1">
      <c r="B8" s="11" t="s">
        <v>16</v>
      </c>
      <c r="C8" s="13" t="s">
        <v>17</v>
      </c>
      <c r="D8" s="18"/>
    </row>
    <row r="9" spans="2:4" ht="61.5" customHeight="1">
      <c r="B9" s="11" t="s">
        <v>18</v>
      </c>
      <c r="C9" s="13" t="s">
        <v>19</v>
      </c>
      <c r="D9" s="18"/>
    </row>
    <row r="10" spans="2:4" ht="35.25" customHeight="1">
      <c r="B10" s="11" t="s">
        <v>20</v>
      </c>
      <c r="C10" s="12" t="s">
        <v>21</v>
      </c>
      <c r="D10" s="16"/>
    </row>
  </sheetData>
  <mergeCells count="3">
    <mergeCell ref="D3:D4"/>
    <mergeCell ref="D5:D6"/>
    <mergeCell ref="D7:D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45455-213C-4678-8A3A-C390ED0A22DA}">
  <dimension ref="B2:C11"/>
  <sheetViews>
    <sheetView workbookViewId="0">
      <selection activeCell="B2" sqref="B2"/>
    </sheetView>
  </sheetViews>
  <sheetFormatPr defaultRowHeight="15"/>
  <cols>
    <col min="2" max="2" width="15.7109375" customWidth="1"/>
    <col min="3" max="3" width="47.42578125" customWidth="1"/>
  </cols>
  <sheetData>
    <row r="2" spans="2:3" ht="15.75">
      <c r="B2" s="9" t="s">
        <v>22</v>
      </c>
      <c r="C2" s="10" t="s">
        <v>23</v>
      </c>
    </row>
    <row r="3" spans="2:3">
      <c r="B3" s="21" t="s">
        <v>24</v>
      </c>
      <c r="C3" s="22"/>
    </row>
    <row r="4" spans="2:3">
      <c r="B4" s="14" t="s">
        <v>25</v>
      </c>
      <c r="C4" s="12" t="s">
        <v>26</v>
      </c>
    </row>
    <row r="5" spans="2:3" ht="25.5">
      <c r="B5" s="14" t="s">
        <v>27</v>
      </c>
      <c r="C5" s="12" t="s">
        <v>28</v>
      </c>
    </row>
    <row r="6" spans="2:3" ht="30" customHeight="1">
      <c r="B6" s="19" t="s">
        <v>29</v>
      </c>
      <c r="C6" s="20"/>
    </row>
    <row r="7" spans="2:3" ht="51">
      <c r="B7" s="14" t="s">
        <v>30</v>
      </c>
      <c r="C7" s="12" t="s">
        <v>31</v>
      </c>
    </row>
    <row r="8" spans="2:3" ht="69" customHeight="1">
      <c r="B8" s="14" t="s">
        <v>32</v>
      </c>
      <c r="C8" s="12" t="s">
        <v>33</v>
      </c>
    </row>
    <row r="9" spans="2:3" ht="30" customHeight="1">
      <c r="B9" s="19" t="s">
        <v>34</v>
      </c>
      <c r="C9" s="20"/>
    </row>
    <row r="10" spans="2:3" ht="67.5" customHeight="1">
      <c r="B10" s="14" t="s">
        <v>35</v>
      </c>
      <c r="C10" s="12" t="s">
        <v>36</v>
      </c>
    </row>
    <row r="11" spans="2:3" ht="42.75" customHeight="1">
      <c r="B11" s="23" t="s">
        <v>37</v>
      </c>
      <c r="C11" s="24"/>
    </row>
  </sheetData>
  <mergeCells count="4">
    <mergeCell ref="B6:C6"/>
    <mergeCell ref="B3:C3"/>
    <mergeCell ref="B9:C9"/>
    <mergeCell ref="B11:C11"/>
  </mergeCells>
  <phoneticPr fontId="1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F20"/>
  <sheetViews>
    <sheetView zoomScale="90" zoomScaleNormal="90" workbookViewId="0">
      <selection activeCell="B5" sqref="B5"/>
    </sheetView>
  </sheetViews>
  <sheetFormatPr defaultRowHeight="15"/>
  <cols>
    <col min="1" max="1" width="9.140625" customWidth="1"/>
    <col min="2" max="2" width="35.7109375" customWidth="1"/>
    <col min="3" max="3" width="2.7109375" customWidth="1"/>
    <col min="4" max="4" width="35.7109375" customWidth="1"/>
    <col min="5" max="5" width="2.7109375" customWidth="1"/>
    <col min="6" max="6" width="40.7109375" customWidth="1"/>
    <col min="7" max="7" width="2" customWidth="1"/>
    <col min="8" max="8" width="9.140625" customWidth="1"/>
  </cols>
  <sheetData>
    <row r="2" spans="2:6" ht="54" customHeight="1">
      <c r="B2" s="26" t="s">
        <v>38</v>
      </c>
      <c r="C2" s="26"/>
      <c r="D2" s="26"/>
    </row>
    <row r="4" spans="2:6">
      <c r="B4" t="s">
        <v>39</v>
      </c>
      <c r="D4" t="s">
        <v>40</v>
      </c>
    </row>
    <row r="5" spans="2:6">
      <c r="B5" s="7"/>
      <c r="C5" s="6"/>
      <c r="D5" s="8"/>
    </row>
    <row r="6" spans="2:6" ht="9.9499999999999993" customHeight="1"/>
    <row r="7" spans="2:6">
      <c r="B7" t="str">
        <f>IF(AND(ISNUMBER(B5), ISTEXT(D5)), "Patient Initiation Deadline", "")</f>
        <v/>
      </c>
      <c r="D7" s="2" t="str">
        <f>IF(ISNUMBER(B8), "Enter the Initiation Date Below", "")</f>
        <v/>
      </c>
      <c r="F7" s="25" t="str">
        <f>IF(ISNUMBER(B8), "Please note: A SUD medication treatment event may have same DOS and same provider as SUD Episode. A non-medication treatment event or visit may have same DOS as SUD Episode but must be with different providers.", "")</f>
        <v/>
      </c>
    </row>
    <row r="8" spans="2:6" ht="45" customHeight="1">
      <c r="B8" s="4" t="str" cm="1">
        <f t="array" ref="B8">_xlfn.IFS(ISBLANK(B5), "", AND(ISNUMBER(B5), ISBLANK(D5)), "", AND(ISNUMBER(B5), D5=Sheet2!A3), "N/A-Patient already compliant for Initiation. Please move to the Engagement section below.", AND(ISNUMBER(B5), D5=Sheet2!A4), "N/A-Patient already compliant for Initiation. Please move to the Engagement section below.", AND(ISNUMBER(B5), D5=Sheet2!A2), B5+13, AND(ISNUMBER(B5),D5=Sheet2!A5), B5+13)</f>
        <v/>
      </c>
      <c r="D8" s="3"/>
      <c r="F8" s="25"/>
    </row>
    <row r="9" spans="2:6" ht="60" customHeight="1">
      <c r="D9" s="5" t="str" cm="1">
        <f t="array" ref="D9">_xlfn.IFS(ISBLANK(D8), "", OR(D8&gt;B8,D8&lt;B5), "This date is not within the Initiation window.", AND(D8&lt;=B8,D8&gt;=B5), "This date is within the Initiation window. To be compliant, this visit must include a diagnosis of substance abuse or dependence.")</f>
        <v/>
      </c>
      <c r="F9" s="25"/>
    </row>
    <row r="10" spans="2:6" ht="9.9499999999999993" customHeight="1">
      <c r="D10" s="5"/>
      <c r="F10" s="5"/>
    </row>
    <row r="11" spans="2:6">
      <c r="B11" t="str">
        <f>IF(OR(D9="This date is within the Initiation window. To be compliant, this visit must include a diagnosis of substance abuse or dependence.", B8="N/A-Patient already compliant for Initiation. Please move to the Engagement section below."), "Patient Engagement Deadline", "")</f>
        <v/>
      </c>
    </row>
    <row r="12" spans="2:6" ht="30" customHeight="1">
      <c r="B12" s="4" t="str" cm="1">
        <f t="array" ref="B12">_xlfn.IFS(AND(B11="Patient Engagement Deadline",B8="N/A-Patient already compliant for Initiation. Please move to the Engagement section below."), B5+34, AND(B11="Patient Engagement Deadline",D9="This date is within the Initiation window. To be compliant, this visit must include a diagnosis of substance abuse or dependence."), D8+34, B11&lt;&gt;"Patient Engagement Deadline", "")</f>
        <v/>
      </c>
    </row>
    <row r="13" spans="2:6" ht="9.9499999999999993" customHeight="1"/>
    <row r="14" spans="2:6">
      <c r="B14" t="str">
        <f>IF(ISNUMBER(B12), "Enter Engagement Date 1 Below", "")</f>
        <v/>
      </c>
      <c r="D14" t="str">
        <f>IF(B14="Enter Engagement Date 1 Below", "Select Engagement 1 Visit Type", "")</f>
        <v/>
      </c>
      <c r="F14" s="25" t="str">
        <f>IF(ISNUMBER(B12), "Please note: If a patient completes a long-acting SUD medication treatment event or OUD weekly/monthly office based treatment for their engagement encounter, they only need 1 engagement encounter.", "")</f>
        <v/>
      </c>
    </row>
    <row r="15" spans="2:6" ht="45" customHeight="1">
      <c r="B15" s="1"/>
      <c r="D15" s="5"/>
      <c r="F15" s="25"/>
    </row>
    <row r="16" spans="2:6" ht="65.099999999999994" customHeight="1">
      <c r="B16" s="5" t="str" cm="1">
        <f t="array" ref="B16">_xlfn.IFS(ISBLANK(B15), "", OR(B15&gt;B12,AND(B15&lt;D8, ISNUMBER(B8)),AND(B15&lt;B5, B8="N/A-Patient already compliant for Initiation. Please move to the Engagement section below.")), "This date is not within the Engagement window.", AND(B14="Enter Engagement Date 1 Below", ISNUMBER(B15), B15&lt;=B12,B15&gt;=D8), "This date is within the Engagement window. To be compliant, this visit must include a diagnosis of substance abuse or dependence.", AND(B14="Enter Engagement Date 1 Below", ISBLANK(B15)), "")</f>
        <v/>
      </c>
      <c r="D16" s="5" t="str" cm="1">
        <f t="array" ref="D16">_xlfn.IFS(OR(ISBLANK(B14), ISBLANK(D15), ISBLANK(B15)), "",B16="This date is not within the Engagement window.","",AND(B15&lt;=B12,B15&gt;=D8,OR(D15=Sheet2!C4,D15=Sheet2!C5)),"This patient should now be compliant for the Engagement Phase.",OR(D15=Sheet2!C2,D15=Sheet2!C3),_xlfn.CONCAT("This patient will need 1 more Engagement encounter by ",TEXT(B12, "mm/dd/yyyy")," to be compliant."))</f>
        <v/>
      </c>
      <c r="F16" s="25"/>
    </row>
    <row r="18" spans="2:6">
      <c r="B18" t="str" cm="1">
        <f t="array" ref="B18">_xlfn.IFS(OR(D16="This patient should now be compliant for the Engagement Phase.", B16="This date is not within the Engagement window."), "", OR(ISBLANK(B15), ISBLANK(D15)), "", AND(ISNUMBER(B15), (FIND("This patient will need 1 more Engagement encounter by", D16)=1)), "Enter Engagement Date 2 Below")</f>
        <v/>
      </c>
      <c r="D18" t="str">
        <f>IF(B18="Enter Engagement Date 2 Below", "Select Engagement 2 Visit Type", "")</f>
        <v/>
      </c>
      <c r="F18" s="25" t="str" cm="1">
        <f t="array" ref="F18">_xlfn.IFS(AND(D15=Sheet2!C3, B18="Enter Engagement Date 2 Below"), CONCATENATE("Please note: If the patient completes another SUD medication treatment, it must be on a different DOS than Engagement 1. ", "If they complete a non-medication treatment visit, it can have same DOS and same provider as Engagement 1"), AND(D15=Sheet2!C2, B18="Enter Engagement Date 2 Below"), CONCATENATE("Please note: If the patient completes another non-medication treatment visit, it may have the same DOS as Engagement 1, but must be with a different provider. ", "If they complete a SUD medication treatment, it can have same DOS and same provider as Engagement 1"), OR(D15&lt;&gt;Sheet2!C2, D15&lt;&gt;Sheet2!C3), "")</f>
        <v/>
      </c>
    </row>
    <row r="19" spans="2:6" ht="35.1" customHeight="1">
      <c r="B19" s="1"/>
      <c r="D19" s="5"/>
      <c r="F19" s="25"/>
    </row>
    <row r="20" spans="2:6" ht="75" customHeight="1">
      <c r="B20" s="5" t="str" cm="1">
        <f t="array" ref="B20">_xlfn.IFS(ISBLANK(B19), "", D16="This patient should now be compliant for the Engagement Phase.", "", OR(B19&gt;B12, B19&lt;B15), "This date is not within the Engagement window.", AND(ISBLANK(D19), B19&gt;=B15, B19&lt;=B12), "Please select visit type.", AND(D15=Sheet2!C3, D19=Sheet2!C3,B19=B15), _xlfn.CONCAT("SUD medication treatments must be on different dates of service. This patient will need 1 more Engagement encounter before ", TEXT(B12, "mm/dd/yyyy"), " to be compliant."), AND(D15=Sheet2!C2, OR(D19=Sheet2!C2, D19=Sheet2!C3), B19&gt;=B15, 'Compliance Checker'!B19&lt;='Compliance Checker'!B12), "This date is within the Engagement window. To be compliant, this visit must include a diagnosis of substance abuse or dependence.", AND(D15=Sheet2!C3, D19=Sheet2!C2, B19&gt;=B15, B19&lt;=B12), "This date is within the Engagement window. To be compliant, this visit must include a diagnosis of substance abuse or dependence.", AND(D15=Sheet2!C3, 'Compliance Checker'!D19=Sheet2!C3, 'Compliance Checker'!B19&gt;'Compliance Checker'!B15, 'Compliance Checker'!B19&lt;='Compliance Checker'!B12), "This date is within the Engagement window. To be compliant, this visit must include a diagnosis of substance abuse or dependence.")</f>
        <v/>
      </c>
      <c r="D20" s="5" t="str">
        <f>IF(B20="This date is within the Engagement window. To be compliant, this visit must include a diagnosis of substance abuse or dependence.", "This patient should now be compliant for the Engagement Phase.", "")</f>
        <v/>
      </c>
      <c r="F20" s="25"/>
    </row>
  </sheetData>
  <mergeCells count="4">
    <mergeCell ref="F18:F20"/>
    <mergeCell ref="F7:F9"/>
    <mergeCell ref="F14:F16"/>
    <mergeCell ref="B2:D2"/>
  </mergeCells>
  <conditionalFormatting sqref="B5">
    <cfRule type="expression" dxfId="38" priority="5">
      <formula>AND(ISBLANK(B5), ISTEXT(D5))</formula>
    </cfRule>
    <cfRule type="expression" dxfId="37" priority="6">
      <formula>OR(ISNUMBER(B5), AND(ISBLANK(B5), ISBLANK(D5)))</formula>
    </cfRule>
  </conditionalFormatting>
  <conditionalFormatting sqref="B8">
    <cfRule type="expression" dxfId="36" priority="44">
      <formula>AND(B7="Patient Initiation Deadline", ISNUMBER(B8))</formula>
    </cfRule>
    <cfRule type="expression" dxfId="35" priority="45">
      <formula>(B8="N/A-Patient already compliant for Initiation. Please move to the Engagement section below.")</formula>
    </cfRule>
  </conditionalFormatting>
  <conditionalFormatting sqref="B12">
    <cfRule type="expression" dxfId="34" priority="42">
      <formula>(B11="Patient Engagement Deadline")</formula>
    </cfRule>
  </conditionalFormatting>
  <conditionalFormatting sqref="B15">
    <cfRule type="expression" dxfId="33" priority="22">
      <formula>AND(ISTEXT(D15), ISBLANK(B15))</formula>
    </cfRule>
    <cfRule type="expression" dxfId="32" priority="30">
      <formula>AND(B14="Enter Engagement Date 1 Below", OR(ISBLANK(B15), ISBLANK(D15)))</formula>
    </cfRule>
    <cfRule type="expression" dxfId="31" priority="53">
      <formula>AND(B14="Enter Engagement date 1 Below", OR(B15&gt;B12, AND(B15&lt;D8, ISNUMBER(B8)), AND(B15&lt;B5, B8="N/A-Patient already compliant for Initiation. Please move to the Engagement section below.")))</formula>
    </cfRule>
    <cfRule type="expression" dxfId="30" priority="54">
      <formula>AND(B14="Enter Engagement date 1 Below", AND(B15&lt;=B12, OR(AND(ISNUMBER(B8), B15&gt;=D8), AND(B15&gt;=B5, B8="N/A-Patient already compliant for Initiation. Please move to the Engagement section below."))))</formula>
    </cfRule>
  </conditionalFormatting>
  <conditionalFormatting sqref="B16">
    <cfRule type="expression" dxfId="29" priority="28">
      <formula>(B16="This date is not within the Engagement window.")</formula>
    </cfRule>
    <cfRule type="expression" dxfId="28" priority="29">
      <formula>(B16="This date is within the Engagement window. To be compliant, this visit must include a diagnosis of substance abuse or dependence.")</formula>
    </cfRule>
  </conditionalFormatting>
  <conditionalFormatting sqref="B19">
    <cfRule type="expression" dxfId="27" priority="17">
      <formula>AND(ISTEXT(D19), ISBLANK(B19))</formula>
    </cfRule>
    <cfRule type="expression" dxfId="26" priority="18">
      <formula>AND(B18="Enter Engagement Date 2 Below", OR(ISBLANK(B19), ISBLANK(D19)))</formula>
    </cfRule>
  </conditionalFormatting>
  <conditionalFormatting sqref="B20">
    <cfRule type="expression" dxfId="25" priority="1">
      <formula>B20="Please select visit type."</formula>
    </cfRule>
    <cfRule type="expression" dxfId="24" priority="10">
      <formula>(B20="This date is within the Engagement window. To be compliant, this visit must include a diagnosis of substance abuse or dependence.")</formula>
    </cfRule>
    <cfRule type="expression" dxfId="23" priority="11">
      <formula>(B20="This date is not within the Engagement window.")</formula>
    </cfRule>
    <cfRule type="expression" dxfId="22" priority="12">
      <formula>SEARCH("SUD medication treatments must", B20)=1</formula>
    </cfRule>
  </conditionalFormatting>
  <conditionalFormatting sqref="D5">
    <cfRule type="expression" dxfId="21" priority="3">
      <formula>OR(ISTEXT(D5), AND(ISBLANK(B5), ISBLANK(D5)))</formula>
    </cfRule>
    <cfRule type="expression" dxfId="20" priority="7">
      <formula>AND(ISNUMBER(B5), ISBLANK(D5))</formula>
    </cfRule>
  </conditionalFormatting>
  <conditionalFormatting sqref="D8">
    <cfRule type="expression" dxfId="19" priority="46">
      <formula>AND(D7="Enter the Initiation Date Below", ISBLANK(D8))</formula>
    </cfRule>
    <cfRule type="expression" dxfId="18" priority="47">
      <formula>AND(D7="Enter the Initiation Date Below", OR(D8&lt;B5, D8&gt;B8))</formula>
    </cfRule>
    <cfRule type="expression" dxfId="17" priority="51">
      <formula>ISBLANK(D7)</formula>
    </cfRule>
    <cfRule type="expression" dxfId="16" priority="52">
      <formula>AND(D7="Enter the Initiation Date Below", AND(D8&gt;=B5, D8&lt;=B8))</formula>
    </cfRule>
  </conditionalFormatting>
  <conditionalFormatting sqref="D9">
    <cfRule type="expression" dxfId="15" priority="34">
      <formula>(D9="This date is not within the Initiation window.")</formula>
    </cfRule>
    <cfRule type="expression" dxfId="14" priority="35">
      <formula>(D9="This date is within the Initiation window. To be compliant, this visit must include a diagnosis of substance abuse or dependence.")</formula>
    </cfRule>
  </conditionalFormatting>
  <conditionalFormatting sqref="D15">
    <cfRule type="expression" dxfId="13" priority="23">
      <formula>AND(ISNUMBER(B15), ISBLANK(D15))</formula>
    </cfRule>
    <cfRule type="expression" dxfId="12" priority="31">
      <formula>(D16="This patient should now be compliant for the Engagement Phase.")</formula>
    </cfRule>
    <cfRule type="expression" dxfId="11" priority="33">
      <formula>(D14="Select Engagement 1 Visit Type")</formula>
    </cfRule>
  </conditionalFormatting>
  <conditionalFormatting sqref="D16">
    <cfRule type="expression" dxfId="10" priority="24">
      <formula>SEARCH("This patient will need 1 more Engagement encounter by ", D16)=1</formula>
    </cfRule>
    <cfRule type="expression" dxfId="9" priority="26">
      <formula>(D16="This patient should now be compliant for the Engagement Phase.")</formula>
    </cfRule>
  </conditionalFormatting>
  <conditionalFormatting sqref="D19">
    <cfRule type="expression" dxfId="8" priority="8">
      <formula>D20="This patient should now be compliant for the Engagement Phase."</formula>
    </cfRule>
    <cfRule type="expression" dxfId="7" priority="15">
      <formula>AND(ISNUMBER(B19), ISBLANK(D19))</formula>
    </cfRule>
    <cfRule type="expression" dxfId="6" priority="16">
      <formula>(D18="Select Engagement 2 Visit Type")</formula>
    </cfRule>
  </conditionalFormatting>
  <conditionalFormatting sqref="D20">
    <cfRule type="expression" dxfId="5" priority="9">
      <formula>(D20="This patient should now be compliant for the Engagement Phase.")</formula>
    </cfRule>
  </conditionalFormatting>
  <conditionalFormatting sqref="F7:F10">
    <cfRule type="expression" dxfId="4" priority="27">
      <formula>(F7:F10="Please note: A SUD medication treatment event may have same DOS and same provider as SUD Episode. A non-medication treatment event or visit may have same DOS as SUD Episode but must be with different providers.")</formula>
    </cfRule>
  </conditionalFormatting>
  <conditionalFormatting sqref="F14:F16">
    <cfRule type="expression" dxfId="3" priority="21">
      <formula>(F14:F16="Please note: If a patient completes a long-acting SUD medication treatment event or OUD weekly/monthly office based treatment for their engagement encounter, they only need 1 engagement encounter.")</formula>
    </cfRule>
  </conditionalFormatting>
  <conditionalFormatting sqref="F18:F20">
    <cfRule type="expression" dxfId="2" priority="56">
      <formula>OR(F18:F20=CONCATENATE("Please note: If the patient completes another SUD medication treatment, it must be on a different DOS than Engagement 1. ", "If they complete a non-medication treatment visit, it can have same DOS and same provider as Engagement 1"), F18:F20=CONCATENATE("Please note: If the patient completes another non-medication treatment visit, it may have the same DOS as Engagement 1, but must be with a different provider. ", "If they complete a SUD medication treatment, it can have same DOS and same provider as Engagement 1"))</formula>
    </cfRule>
  </conditionalFormatting>
  <dataValidations count="5">
    <dataValidation type="date" allowBlank="1" showInputMessage="1" showErrorMessage="1" sqref="C5" xr:uid="{97541292-2151-4828-ABDB-4012827D6B0B}">
      <formula1>36526</formula1>
      <formula2>2958101</formula2>
    </dataValidation>
    <dataValidation type="date" allowBlank="1" showInputMessage="1" showErrorMessage="1" errorTitle="Date values only" error="Please input the patients SUD Episode date." sqref="B5" xr:uid="{95B63CC5-E8AA-4ED0-ACE9-4640DFE0917C}">
      <formula1>36526</formula1>
      <formula2>2958101</formula2>
    </dataValidation>
    <dataValidation type="date" allowBlank="1" showInputMessage="1" showErrorMessage="1" errorTitle="Date values only" error="Please input the patient's Initiation Date._x000a__x000a_You can consult the Data Dictionary sheet for more information on what this means." sqref="D8" xr:uid="{A9B5835D-7EF7-4240-8DB3-4F1524625740}">
      <formula1>36526</formula1>
      <formula2>2958101</formula2>
    </dataValidation>
    <dataValidation type="date" allowBlank="1" showInputMessage="1" showErrorMessage="1" errorTitle="Date values only" error="Please input the patient's first Engagement Date._x000a__x000a_You can consult the Data Dictionary sheet for more information on what this means." sqref="B15" xr:uid="{18E03878-34D8-4D1C-AA80-C3CC15E23A3E}">
      <formula1>36526</formula1>
      <formula2>2958101</formula2>
    </dataValidation>
    <dataValidation type="date" allowBlank="1" showInputMessage="1" showErrorMessage="1" errorTitle="Date values only" error="Please input the patient's second Engagement Date._x000a__x000a_You can consult the Data Dictionary sheet for more information on what this means." sqref="B19" xr:uid="{62663688-A26A-4853-9D58-4CF571499862}">
      <formula1>36526</formula1>
      <formula2>2958101</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3" id="{CCB25915-FFB4-4101-B2B2-DF72BB7652A5}">
            <xm:f>AND(B18="Enter Engagement Date 2 Below", ISNUMBER(B19), OR(B19&lt;B15, B19&gt;B12, AND(D15=Sheet2!C3, D19=Sheet2!C3,B19=B15)))</xm:f>
            <x14:dxf>
              <font>
                <color rgb="FFC00000"/>
              </font>
              <fill>
                <patternFill>
                  <bgColor rgb="FFFCD8D8"/>
                </patternFill>
              </fill>
              <border>
                <left style="thin">
                  <color auto="1"/>
                </left>
                <right style="thin">
                  <color auto="1"/>
                </right>
                <top style="thin">
                  <color auto="1"/>
                </top>
                <bottom style="thin">
                  <color auto="1"/>
                </bottom>
                <vertical/>
                <horizontal/>
              </border>
            </x14:dxf>
          </x14:cfRule>
          <x14:cfRule type="expression" priority="14" id="{00000000-000E-0000-0000-000001000000}">
            <xm:f>OR(AND(ISNUMBER(B19), B19&gt;=B15, B19&lt;=B12, D15=Sheet2!C2, OR(D19=Sheet2!C2, D19=Sheet2!C3)), AND(ISNUMBER(B19), B19&gt;=B15, B19&lt;=B12, D15=Sheet2!C3, D19=Sheet2!C2), AND(ISNUMBER(B15), B19&lt;=B12, B19&gt;B15, D15=Sheet2!C3,D19=Sheet2!C3))</xm:f>
            <x14:dxf>
              <font>
                <b/>
                <i val="0"/>
                <color theme="9" tint="-0.24994659260841701"/>
              </font>
              <fill>
                <patternFill>
                  <bgColor theme="9" tint="0.79998168889431442"/>
                </patternFill>
              </fill>
              <border>
                <left style="thin">
                  <color auto="1"/>
                </left>
                <right style="thin">
                  <color auto="1"/>
                </right>
                <top style="thin">
                  <color auto="1"/>
                </top>
                <bottom style="thin">
                  <color auto="1"/>
                </bottom>
              </border>
            </x14:dxf>
          </x14:cfRule>
          <xm:sqref>B19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errorTitle="Dropdown options only" error="Please select a visit type from the dropdown menu. Consult the Data Dictionary sheet for more information on each visit type." xr:uid="{2204DA84-47A0-44F5-9B55-8B10D0738DA7}">
          <x14:formula1>
            <xm:f>Sheet2!$A$2:$A$5</xm:f>
          </x14:formula1>
          <xm:sqref>D5</xm:sqref>
        </x14:dataValidation>
        <x14:dataValidation type="list" allowBlank="1" showInputMessage="1" showErrorMessage="1" errorTitle="Dropdown values only" error="Please select a visit type from the dropdown menu. Consult the Data Dictionary sheet for more information on each visit type." xr:uid="{3EA4B1C1-0B2B-4E4F-8CB7-AB2216148B27}">
          <x14:formula1>
            <xm:f>IF(D14="Select Engagement 1 Visit Type", Sheet2!$C$2:$C$5, "")</xm:f>
          </x14:formula1>
          <xm:sqref>D15</xm:sqref>
        </x14:dataValidation>
        <x14:dataValidation type="list" allowBlank="1" showInputMessage="1" showErrorMessage="1" errorTitle="Dropdown values only" error="Please select a visit type from the dropdown menu. Consult the Data Dictionary sheet for more information on each visit type." xr:uid="{F60725F4-66E9-41D8-B88C-6DF18FB1809F}">
          <x14:formula1>
            <xm:f>IF(D18="Select Engagement 2 Visit Type", Sheet2!$C$8:$C$9)</xm:f>
          </x14:formula1>
          <xm:sqref>D19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BC7C0-1055-4BEE-B8A9-A7319E3C7C27}">
  <dimension ref="A1:C9"/>
  <sheetViews>
    <sheetView workbookViewId="0">
      <selection activeCell="A10" sqref="A10"/>
    </sheetView>
  </sheetViews>
  <sheetFormatPr defaultRowHeight="15"/>
  <cols>
    <col min="1" max="1" width="54.7109375" bestFit="1" customWidth="1"/>
    <col min="2" max="2" width="80" bestFit="1" customWidth="1"/>
    <col min="3" max="3" width="69.28515625" bestFit="1" customWidth="1"/>
  </cols>
  <sheetData>
    <row r="1" spans="1:3">
      <c r="A1" t="s">
        <v>41</v>
      </c>
      <c r="B1" t="s">
        <v>42</v>
      </c>
      <c r="C1" t="s">
        <v>43</v>
      </c>
    </row>
    <row r="2" spans="1:3">
      <c r="A2" t="s">
        <v>44</v>
      </c>
      <c r="B2" t="s">
        <v>45</v>
      </c>
      <c r="C2" t="s">
        <v>46</v>
      </c>
    </row>
    <row r="3" spans="1:3">
      <c r="A3" t="s">
        <v>47</v>
      </c>
      <c r="B3" t="s">
        <v>48</v>
      </c>
      <c r="C3" t="s">
        <v>48</v>
      </c>
    </row>
    <row r="4" spans="1:3">
      <c r="A4" t="s">
        <v>49</v>
      </c>
      <c r="C4" t="s">
        <v>50</v>
      </c>
    </row>
    <row r="5" spans="1:3">
      <c r="A5" t="s">
        <v>51</v>
      </c>
      <c r="C5" t="s">
        <v>52</v>
      </c>
    </row>
    <row r="7" spans="1:3">
      <c r="C7" t="s">
        <v>53</v>
      </c>
    </row>
    <row r="8" spans="1:3">
      <c r="C8" t="s">
        <v>46</v>
      </c>
    </row>
    <row r="9" spans="1:3">
      <c r="C9" t="s">
        <v>48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7DF9886D0511149BDF299AA194AADCF" ma:contentTypeVersion="11" ma:contentTypeDescription="Create a new document." ma:contentTypeScope="" ma:versionID="f691815764df2b53750c0564ea3bf31f">
  <xsd:schema xmlns:xsd="http://www.w3.org/2001/XMLSchema" xmlns:xs="http://www.w3.org/2001/XMLSchema" xmlns:p="http://schemas.microsoft.com/office/2006/metadata/properties" xmlns:ns2="5e8595bb-f5eb-4b7b-be72-ed9a6e590dc7" xmlns:ns3="208159d1-9917-4997-abad-530f0dc16a64" targetNamespace="http://schemas.microsoft.com/office/2006/metadata/properties" ma:root="true" ma:fieldsID="98091f0fc9f178b348053ba19c4c8e67" ns2:_="" ns3:_="">
    <xsd:import namespace="5e8595bb-f5eb-4b7b-be72-ed9a6e590dc7"/>
    <xsd:import namespace="208159d1-9917-4997-abad-530f0dc16a6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8595bb-f5eb-4b7b-be72-ed9a6e590d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a86cb65-5b8b-444b-8d34-9185a8025c5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8159d1-9917-4997-abad-530f0dc16a6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ee139d7-9dd4-475e-a7a9-a62df50f2290}" ma:internalName="TaxCatchAll" ma:showField="CatchAllData" ma:web="208159d1-9917-4997-abad-530f0dc16a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8595bb-f5eb-4b7b-be72-ed9a6e590dc7">
      <Terms xmlns="http://schemas.microsoft.com/office/infopath/2007/PartnerControls"/>
    </lcf76f155ced4ddcb4097134ff3c332f>
    <TaxCatchAll xmlns="208159d1-9917-4997-abad-530f0dc16a6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8527044-B5B4-4DE0-923E-FBBA7F171A71}"/>
</file>

<file path=customXml/itemProps2.xml><?xml version="1.0" encoding="utf-8"?>
<ds:datastoreItem xmlns:ds="http://schemas.openxmlformats.org/officeDocument/2006/customXml" ds:itemID="{3D0AFCC2-905C-47B7-B4D5-1F3D9E09AE44}"/>
</file>

<file path=customXml/itemProps3.xml><?xml version="1.0" encoding="utf-8"?>
<ds:datastoreItem xmlns:ds="http://schemas.openxmlformats.org/officeDocument/2006/customXml" ds:itemID="{ADBD75A6-0B63-4422-868E-E1A41BF5EBB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Tasha Robinson</dc:creator>
  <cp:keywords/>
  <dc:description/>
  <cp:lastModifiedBy>Emilio Gonzales</cp:lastModifiedBy>
  <cp:revision/>
  <dcterms:created xsi:type="dcterms:W3CDTF">2015-06-05T18:17:20Z</dcterms:created>
  <dcterms:modified xsi:type="dcterms:W3CDTF">2025-11-04T18:26:25Z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0x010100C7DF9886D0511149BDF299AA194AADCF</vt:lpwstr>
  </property>
  <property fmtid="{D5CDD505-2E9C-101B-9397-08002B2CF9AE}" pid="3" name="MediaServiceImageTags">
    <vt:lpwstr/>
  </property>
</Properties>
</file>